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pendu/Downloads/"/>
    </mc:Choice>
  </mc:AlternateContent>
  <xr:revisionPtr revIDLastSave="0" documentId="8_{65820C03-4E63-1942-A48F-D5DC6C9D820C}" xr6:coauthVersionLast="45" xr6:coauthVersionMax="45" xr10:uidLastSave="{00000000-0000-0000-0000-000000000000}"/>
  <bookViews>
    <workbookView xWindow="0" yWindow="460" windowWidth="25600" windowHeight="15540" xr2:uid="{8166DE79-7B91-4934-9DD0-46ECABF5AC51}"/>
  </bookViews>
  <sheets>
    <sheet name="A REMPLIR" sheetId="1" r:id="rId1"/>
    <sheet name="Feuil2" sheetId="2" r:id="rId2"/>
    <sheet name="RECAP MAIRE" sheetId="3" state="hidden" r:id="rId3"/>
  </sheets>
  <definedNames>
    <definedName name="AJR">Feuil2!$A$1:$A$3</definedName>
    <definedName name="Animateurs">Feuil2!$B$4:$B$5</definedName>
    <definedName name="jeunes">Feuil2!$B$2:$B$3</definedName>
    <definedName name="religieux">Feuil2!$D$2:$D$4</definedName>
    <definedName name="SEXE">Feuil2!$B$2:$B$8</definedName>
    <definedName name="typeJAR">Feuil2!$A$1:$A$5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C11" i="2"/>
  <c r="C12" i="2"/>
  <c r="C29" i="2"/>
  <c r="K9" i="1"/>
  <c r="D11" i="2"/>
  <c r="D12" i="2"/>
  <c r="D29" i="2"/>
  <c r="K10" i="1"/>
  <c r="A11" i="2"/>
  <c r="A12" i="2"/>
  <c r="A29" i="2"/>
  <c r="K12" i="1"/>
  <c r="B11" i="2"/>
  <c r="B12" i="2"/>
  <c r="B29" i="2"/>
  <c r="K13" i="1"/>
  <c r="I15" i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E12" i="2"/>
  <c r="G12" i="2"/>
  <c r="A13" i="2"/>
  <c r="B13" i="2"/>
  <c r="C13" i="2"/>
  <c r="D13" i="2"/>
  <c r="G13" i="2"/>
  <c r="B14" i="2"/>
  <c r="C14" i="2"/>
  <c r="D14" i="2"/>
  <c r="E14" i="2"/>
  <c r="G14" i="2"/>
  <c r="A15" i="2"/>
  <c r="B15" i="2"/>
  <c r="C15" i="2"/>
  <c r="D15" i="2"/>
  <c r="E15" i="2"/>
  <c r="G15" i="2"/>
  <c r="A16" i="2"/>
  <c r="B16" i="2"/>
  <c r="C16" i="2"/>
  <c r="D16" i="2"/>
  <c r="E16" i="2"/>
  <c r="G16" i="2"/>
  <c r="A17" i="2"/>
  <c r="B17" i="2"/>
  <c r="C17" i="2"/>
  <c r="D17" i="2"/>
  <c r="E17" i="2"/>
  <c r="G17" i="2"/>
  <c r="A18" i="2"/>
  <c r="B18" i="2"/>
  <c r="C18" i="2"/>
  <c r="D18" i="2"/>
  <c r="E18" i="2"/>
  <c r="G18" i="2"/>
  <c r="A19" i="2"/>
  <c r="B19" i="2"/>
  <c r="C19" i="2"/>
  <c r="D19" i="2"/>
  <c r="E19" i="2"/>
  <c r="G19" i="2"/>
  <c r="A20" i="2"/>
  <c r="B20" i="2"/>
  <c r="C20" i="2"/>
  <c r="D20" i="2"/>
  <c r="E20" i="2"/>
  <c r="G20" i="2"/>
  <c r="A21" i="2"/>
  <c r="B21" i="2"/>
  <c r="C21" i="2"/>
  <c r="D21" i="2"/>
  <c r="E21" i="2"/>
  <c r="G21" i="2"/>
  <c r="A22" i="2"/>
  <c r="B22" i="2"/>
  <c r="C22" i="2"/>
  <c r="D22" i="2"/>
  <c r="E22" i="2"/>
  <c r="G22" i="2"/>
  <c r="A23" i="2"/>
  <c r="B23" i="2"/>
  <c r="C23" i="2"/>
  <c r="D23" i="2"/>
  <c r="E23" i="2"/>
  <c r="G23" i="2"/>
  <c r="A24" i="2"/>
  <c r="B24" i="2"/>
  <c r="C24" i="2"/>
  <c r="D24" i="2"/>
  <c r="E24" i="2"/>
  <c r="G24" i="2"/>
  <c r="A25" i="2"/>
  <c r="B25" i="2"/>
  <c r="C25" i="2"/>
  <c r="D25" i="2"/>
  <c r="E25" i="2"/>
  <c r="G25" i="2"/>
  <c r="A26" i="2"/>
  <c r="B26" i="2"/>
  <c r="C26" i="2"/>
  <c r="D26" i="2"/>
  <c r="E26" i="2"/>
  <c r="G26" i="2"/>
  <c r="A27" i="2"/>
  <c r="B27" i="2"/>
  <c r="C27" i="2"/>
  <c r="D27" i="2"/>
  <c r="E27" i="2"/>
  <c r="G27" i="2"/>
  <c r="A28" i="2"/>
  <c r="B28" i="2"/>
  <c r="C28" i="2"/>
  <c r="D28" i="2"/>
  <c r="E28" i="2"/>
  <c r="G28" i="2"/>
  <c r="G11" i="2"/>
  <c r="E11" i="2"/>
  <c r="G6" i="1"/>
  <c r="G7" i="1"/>
  <c r="E13" i="2"/>
  <c r="G8" i="1"/>
  <c r="A14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K17" i="1"/>
  <c r="G23" i="1"/>
  <c r="K24" i="1"/>
  <c r="C16" i="3"/>
  <c r="C15" i="3"/>
  <c r="C13" i="3"/>
  <c r="C12" i="3"/>
  <c r="C10" i="3"/>
  <c r="C9" i="3"/>
  <c r="C5" i="3"/>
  <c r="C4" i="3"/>
  <c r="C7" i="3"/>
  <c r="E29" i="2"/>
  <c r="F29" i="2"/>
  <c r="G29" i="2"/>
  <c r="E31" i="2"/>
  <c r="E5" i="3"/>
  <c r="E9" i="3"/>
  <c r="E16" i="3"/>
  <c r="E13" i="3"/>
  <c r="E12" i="3"/>
  <c r="E10" i="3"/>
  <c r="E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VERNEREY Paul</author>
  </authors>
  <commentList>
    <comment ref="C4" authorId="0" shapeId="0" xr:uid="{0C4EA1FE-1DB7-44CF-AA2C-3C83BAF6B8D3}">
      <text>
        <r>
          <rPr>
            <b/>
            <sz val="9"/>
            <color rgb="FF000000"/>
            <rFont val="Tahoma"/>
            <family val="2"/>
          </rPr>
          <t>FRAT 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Jeunes = Garçons et Filles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Animateur = Hommes et Femmes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5" authorId="0" shapeId="0" xr:uid="{3E52EA84-2FDE-4D94-949A-4F85CD8A3ADB}">
      <text>
        <r>
          <rPr>
            <b/>
            <sz val="9"/>
            <color rgb="FF000000"/>
            <rFont val="Tahoma"/>
            <family val="2"/>
          </rPr>
          <t>FRAT 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1. Cliquer sur la case.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2. Une fléche à droite aparait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3. Sélectionner Jeune ou Animateur 
</t>
        </r>
      </text>
    </comment>
    <comment ref="C5" authorId="0" shapeId="0" xr:uid="{EE11C363-6FA6-4478-A4AE-9F53394E2BC9}">
      <text>
        <r>
          <rPr>
            <b/>
            <sz val="9"/>
            <color rgb="FF000000"/>
            <rFont val="Tahoma"/>
            <family val="2"/>
          </rPr>
          <t>FRAT: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1. Cliquer sur la case.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2. Une fléche à droite aparait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3. Sélectionner Jeune ou Animateur 
</t>
        </r>
      </text>
    </comment>
  </commentList>
</comments>
</file>

<file path=xl/sharedStrings.xml><?xml version="1.0" encoding="utf-8"?>
<sst xmlns="http://schemas.openxmlformats.org/spreadsheetml/2006/main" count="55" uniqueCount="40">
  <si>
    <t xml:space="preserve">Effectif total du groupe </t>
  </si>
  <si>
    <t>Effectif Jeunes</t>
  </si>
  <si>
    <t>Garçon</t>
  </si>
  <si>
    <t>Filles</t>
  </si>
  <si>
    <t>Effectif Animateurs</t>
  </si>
  <si>
    <t>Hommes</t>
  </si>
  <si>
    <t>Femmes</t>
  </si>
  <si>
    <t>Effectif religieux</t>
  </si>
  <si>
    <t>Homme</t>
  </si>
  <si>
    <t>Femme</t>
  </si>
  <si>
    <t>Répartition tentes :</t>
  </si>
  <si>
    <t>Animateurs</t>
  </si>
  <si>
    <t>Jeunes</t>
  </si>
  <si>
    <t>Garçons</t>
  </si>
  <si>
    <t>Garçons / Filles / Hommes / Femmes</t>
  </si>
  <si>
    <t>Nombre total de tentes</t>
  </si>
  <si>
    <t xml:space="preserve">Numéro de votrte groupe </t>
  </si>
  <si>
    <t>Nom de votre groupe</t>
  </si>
  <si>
    <t>Animateur H</t>
  </si>
  <si>
    <t>Animateur F</t>
  </si>
  <si>
    <t>Jeunes G</t>
  </si>
  <si>
    <t>Religieux F</t>
  </si>
  <si>
    <t>Religieux H</t>
  </si>
  <si>
    <t>Religieux H2</t>
  </si>
  <si>
    <t>Jeunes F</t>
  </si>
  <si>
    <t>religieux H1+H2</t>
  </si>
  <si>
    <t>Différence TENTE/PERSONNE</t>
  </si>
  <si>
    <t xml:space="preserve">Places restant </t>
  </si>
  <si>
    <t>Nombre de personne   dans la tente</t>
  </si>
  <si>
    <t xml:space="preserve">Nombre de places dans les tentes </t>
  </si>
  <si>
    <t>Fiche Tente - Nom de votre village</t>
  </si>
  <si>
    <t xml:space="preserve">Jeunes ou Animateurs </t>
  </si>
  <si>
    <t>Modèle de tente</t>
  </si>
  <si>
    <t xml:space="preserve">Numéro de votre groupe </t>
  </si>
  <si>
    <t xml:space="preserve">CASE QUI SE REMPLIT AUTOMATIQUEMENT </t>
  </si>
  <si>
    <t>A VOUS DE REMPLIR</t>
  </si>
  <si>
    <t xml:space="preserve">2. Remplir la partie de gauche </t>
  </si>
  <si>
    <t>Nombre de tentes de ce modèle</t>
  </si>
  <si>
    <t>1. Remplir les cases bleus de la partie de droite  (nom, numéro, eff garçon et fille, effectifs animateurs)</t>
  </si>
  <si>
    <t>A placer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</si>
</sst>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0" xfId="0" applyFont="1" applyFill="1"/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0" fillId="0" borderId="0" xfId="0" applyBorder="1"/>
    <xf numFmtId="0" fontId="7" fillId="2" borderId="1" xfId="0" applyFont="1" applyFill="1" applyBorder="1"/>
    <xf numFmtId="0" fontId="11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10" fillId="0" borderId="0" xfId="0" applyFont="1" applyFill="1"/>
    <xf numFmtId="0" fontId="9" fillId="0" borderId="0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6" borderId="1" xfId="0" applyFont="1" applyFill="1" applyBorder="1"/>
    <xf numFmtId="0" fontId="0" fillId="4" borderId="1" xfId="0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00B3AB-F870-45B3-8DEB-C4CEDB022B85}" name="Tableau1" displayName="Tableau1" ref="A10:G29" totalsRowCount="1">
  <autoFilter ref="A10:G28" xr:uid="{F384BBC3-05EE-4E55-9ADA-D85875FCD6B3}"/>
  <tableColumns count="7">
    <tableColumn id="1" xr3:uid="{BA1495CC-05F3-48AE-9BE1-04B554817F40}" name="Animateur H" totalsRowFunction="sum" dataDxfId="8">
      <calculatedColumnFormula>IF('A REMPLIR'!C5="Hommes",'A REMPLIR'!G5,0)</calculatedColumnFormula>
    </tableColumn>
    <tableColumn id="2" xr3:uid="{22397CC9-B38E-45D8-A99E-C6AEDDCB9806}" name="Animateur F" totalsRowFunction="sum" dataDxfId="7">
      <calculatedColumnFormula>IF('A REMPLIR'!C5="Femmes",'A REMPLIR'!G5,0)</calculatedColumnFormula>
    </tableColumn>
    <tableColumn id="3" xr3:uid="{738ADFB4-F959-4632-9499-6220E7962276}" name="Jeunes G" totalsRowFunction="sum" dataDxfId="6">
      <calculatedColumnFormula>IF('A REMPLIR'!C5="Garçons",'A REMPLIR'!G5,0)</calculatedColumnFormula>
    </tableColumn>
    <tableColumn id="4" xr3:uid="{677E3165-1C2F-4824-AAC7-2DE705D877E2}" name="Jeunes F" totalsRowFunction="sum">
      <calculatedColumnFormula>IF('A REMPLIR'!C5="Filles",'A REMPLIR'!G5,0)</calculatedColumnFormula>
    </tableColumn>
    <tableColumn id="5" xr3:uid="{9E62385B-69A3-4BDC-9773-3216483B1A2B}" name="Religieux F" totalsRowFunction="sum">
      <calculatedColumnFormula>IF('A REMPLIR'!C5="Soeur",'A REMPLIR'!G5,0)</calculatedColumnFormula>
    </tableColumn>
    <tableColumn id="6" xr3:uid="{04BF11A2-9655-4753-9E32-720178E1B247}" name="Religieux H" totalsRowFunction="sum" dataDxfId="5">
      <calculatedColumnFormula>IF('A REMPLIR'!C5="Père",'A REMPLIR'!G5,0)</calculatedColumnFormula>
    </tableColumn>
    <tableColumn id="7" xr3:uid="{5B0C062D-9C82-432F-9662-F118BFD06F66}" name="Religieux H2" totalsRowFunction="sum" dataDxfId="4">
      <calculatedColumnFormula>IF('A REMPLIR'!C5="Frère",'A REMPLIR'!G5,0)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0783-B86A-4094-8FCF-C26BD7E0688C}">
  <dimension ref="A1:AF41"/>
  <sheetViews>
    <sheetView tabSelected="1" zoomScale="110" zoomScaleNormal="110" workbookViewId="0">
      <selection activeCell="O8" sqref="O8"/>
    </sheetView>
  </sheetViews>
  <sheetFormatPr baseColWidth="10" defaultRowHeight="15" x14ac:dyDescent="0.2"/>
  <cols>
    <col min="1" max="1" width="1.33203125" customWidth="1"/>
    <col min="2" max="2" width="26.33203125" customWidth="1"/>
    <col min="3" max="3" width="10.83203125" customWidth="1"/>
    <col min="4" max="4" width="15.83203125" customWidth="1"/>
    <col min="5" max="5" width="11.6640625" customWidth="1"/>
    <col min="6" max="6" width="13.5" customWidth="1"/>
    <col min="7" max="7" width="1.6640625" customWidth="1"/>
    <col min="8" max="8" width="21" customWidth="1"/>
    <col min="10" max="10" width="0.83203125" customWidth="1"/>
    <col min="11" max="11" width="9.5" customWidth="1"/>
  </cols>
  <sheetData>
    <row r="1" spans="1:32" ht="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25" customHeight="1" x14ac:dyDescent="0.3">
      <c r="A2" s="1"/>
      <c r="B2" s="2" t="s">
        <v>30</v>
      </c>
      <c r="C2" s="1"/>
      <c r="D2" s="1"/>
      <c r="E2" s="31" t="s">
        <v>38</v>
      </c>
      <c r="F2" s="1"/>
      <c r="G2" s="31"/>
      <c r="H2" s="31"/>
      <c r="I2" s="1"/>
      <c r="J2" s="1"/>
      <c r="K2" s="1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24.5" customHeight="1" x14ac:dyDescent="0.2">
      <c r="A3" s="1"/>
      <c r="B3" s="7" t="s">
        <v>10</v>
      </c>
      <c r="C3" s="1"/>
      <c r="D3" s="1"/>
      <c r="E3" s="31" t="s">
        <v>36</v>
      </c>
      <c r="F3" s="1"/>
      <c r="G3" s="31"/>
      <c r="H3" s="31"/>
      <c r="I3" s="1"/>
      <c r="J3" s="1"/>
      <c r="K3" s="1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60" x14ac:dyDescent="0.2">
      <c r="A4" s="1"/>
      <c r="B4" s="19" t="s">
        <v>31</v>
      </c>
      <c r="C4" s="19" t="s">
        <v>14</v>
      </c>
      <c r="D4" s="19" t="s">
        <v>32</v>
      </c>
      <c r="E4" s="19" t="s">
        <v>37</v>
      </c>
      <c r="F4" s="19" t="s">
        <v>28</v>
      </c>
      <c r="G4" s="25"/>
      <c r="H4" s="3" t="s">
        <v>17</v>
      </c>
      <c r="I4" s="49"/>
      <c r="J4" s="49"/>
      <c r="K4" s="49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30" x14ac:dyDescent="0.2">
      <c r="A5" s="1"/>
      <c r="B5" s="15" t="s">
        <v>12</v>
      </c>
      <c r="C5" s="15"/>
      <c r="D5" s="15"/>
      <c r="E5" s="16"/>
      <c r="F5" s="16"/>
      <c r="G5" s="25">
        <f>F5*E5</f>
        <v>0</v>
      </c>
      <c r="H5" s="3" t="s">
        <v>33</v>
      </c>
      <c r="I5" s="32"/>
      <c r="J5" s="13"/>
      <c r="K5" s="1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">
      <c r="A6" s="1"/>
      <c r="B6" s="15" t="s">
        <v>11</v>
      </c>
      <c r="C6" s="15"/>
      <c r="D6" s="15"/>
      <c r="E6" s="16"/>
      <c r="F6" s="16"/>
      <c r="G6" s="25">
        <f t="shared" ref="G6:G21" si="0">F6*E6</f>
        <v>0</v>
      </c>
      <c r="H6" s="1"/>
      <c r="I6" s="1"/>
      <c r="J6" s="11"/>
      <c r="K6" s="1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" customHeight="1" x14ac:dyDescent="0.2">
      <c r="A7" s="1"/>
      <c r="B7" s="15"/>
      <c r="C7" s="17"/>
      <c r="D7" s="15"/>
      <c r="E7" s="16"/>
      <c r="F7" s="16"/>
      <c r="G7" s="25">
        <f t="shared" si="0"/>
        <v>0</v>
      </c>
      <c r="H7" s="1"/>
      <c r="I7" s="1"/>
      <c r="J7" s="1"/>
      <c r="K7" s="1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" customHeight="1" x14ac:dyDescent="0.2">
      <c r="A8" s="1"/>
      <c r="B8" s="15"/>
      <c r="C8" s="17"/>
      <c r="D8" s="15"/>
      <c r="E8" s="16"/>
      <c r="F8" s="16"/>
      <c r="G8" s="25">
        <f t="shared" si="0"/>
        <v>0</v>
      </c>
      <c r="H8" s="50" t="s">
        <v>1</v>
      </c>
      <c r="I8" s="51"/>
      <c r="J8" s="11"/>
      <c r="K8" s="52" t="s">
        <v>39</v>
      </c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5" customHeight="1" x14ac:dyDescent="0.2">
      <c r="A9" s="1"/>
      <c r="B9" s="15"/>
      <c r="C9" s="17"/>
      <c r="D9" s="15"/>
      <c r="E9" s="16"/>
      <c r="F9" s="16"/>
      <c r="G9" s="25">
        <f t="shared" si="0"/>
        <v>0</v>
      </c>
      <c r="H9" s="6" t="s">
        <v>13</v>
      </c>
      <c r="I9" s="15"/>
      <c r="J9" s="11"/>
      <c r="K9" s="30">
        <f>(Tableau1[[#Totals],[Jeunes G]]-I9)</f>
        <v>0</v>
      </c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5" customHeight="1" x14ac:dyDescent="0.2">
      <c r="A10" s="1"/>
      <c r="B10" s="17"/>
      <c r="C10" s="17"/>
      <c r="D10" s="41"/>
      <c r="E10" s="18"/>
      <c r="F10" s="18"/>
      <c r="G10" s="25">
        <f t="shared" si="0"/>
        <v>0</v>
      </c>
      <c r="H10" s="6" t="s">
        <v>3</v>
      </c>
      <c r="I10" s="15"/>
      <c r="J10" s="11"/>
      <c r="K10" s="30">
        <f>(Tableau1[[#Totals],[Jeunes F]]-I10)</f>
        <v>0</v>
      </c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15" customHeight="1" x14ac:dyDescent="0.2">
      <c r="A11" s="1"/>
      <c r="B11" s="17"/>
      <c r="C11" s="17"/>
      <c r="D11" s="41"/>
      <c r="E11" s="18"/>
      <c r="F11" s="18"/>
      <c r="G11" s="25">
        <f t="shared" si="0"/>
        <v>0</v>
      </c>
      <c r="H11" s="50" t="s">
        <v>4</v>
      </c>
      <c r="I11" s="51"/>
      <c r="J11" s="11"/>
      <c r="K11" s="30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5" customHeight="1" x14ac:dyDescent="0.2">
      <c r="A12" s="1"/>
      <c r="B12" s="17"/>
      <c r="C12" s="17"/>
      <c r="D12" s="41"/>
      <c r="E12" s="18"/>
      <c r="F12" s="18"/>
      <c r="G12" s="25">
        <f t="shared" si="0"/>
        <v>0</v>
      </c>
      <c r="H12" s="6" t="s">
        <v>5</v>
      </c>
      <c r="I12" s="15"/>
      <c r="J12" s="11"/>
      <c r="K12" s="30">
        <f>(Tableau1[[#Totals],[Animateur H]]-I12)</f>
        <v>0</v>
      </c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15" customHeight="1" x14ac:dyDescent="0.2">
      <c r="A13" s="1"/>
      <c r="B13" s="17"/>
      <c r="C13" s="17"/>
      <c r="D13" s="41"/>
      <c r="E13" s="18"/>
      <c r="F13" s="18"/>
      <c r="G13" s="25">
        <f t="shared" si="0"/>
        <v>0</v>
      </c>
      <c r="H13" s="6" t="s">
        <v>6</v>
      </c>
      <c r="I13" s="15"/>
      <c r="J13" s="11"/>
      <c r="K13" s="30">
        <f>(Tableau1[[#Totals],[Animateur F]]-I13)</f>
        <v>0</v>
      </c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" customHeight="1" x14ac:dyDescent="0.2">
      <c r="A14" s="1"/>
      <c r="B14" s="17"/>
      <c r="C14" s="17"/>
      <c r="D14" s="41"/>
      <c r="E14" s="18"/>
      <c r="F14" s="18"/>
      <c r="G14" s="25">
        <f t="shared" si="0"/>
        <v>0</v>
      </c>
      <c r="H14" s="26"/>
      <c r="I14" s="38"/>
      <c r="J14" s="27"/>
      <c r="K14" s="2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15" customHeight="1" x14ac:dyDescent="0.2">
      <c r="A15" s="1"/>
      <c r="B15" s="17"/>
      <c r="C15" s="17"/>
      <c r="D15" s="41"/>
      <c r="E15" s="18"/>
      <c r="F15" s="18"/>
      <c r="G15" s="25">
        <f t="shared" si="0"/>
        <v>0</v>
      </c>
      <c r="H15" s="5" t="s">
        <v>0</v>
      </c>
      <c r="I15" s="9">
        <f>SUM(I9+I10+I12+I13+I16)</f>
        <v>0</v>
      </c>
      <c r="J15" s="27"/>
      <c r="K15" s="2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5" customHeight="1" x14ac:dyDescent="0.2">
      <c r="A16" s="1"/>
      <c r="B16" s="17"/>
      <c r="C16" s="17"/>
      <c r="D16" s="41"/>
      <c r="E16" s="18"/>
      <c r="F16" s="18"/>
      <c r="G16" s="25">
        <f t="shared" si="0"/>
        <v>0</v>
      </c>
      <c r="H16" s="29"/>
      <c r="I16" s="39"/>
      <c r="J16" s="27"/>
      <c r="K16" s="28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" customHeight="1" x14ac:dyDescent="0.2">
      <c r="A17" s="1"/>
      <c r="B17" s="17"/>
      <c r="C17" s="17"/>
      <c r="D17" s="41"/>
      <c r="E17" s="18"/>
      <c r="F17" s="18"/>
      <c r="G17" s="25">
        <f t="shared" si="0"/>
        <v>0</v>
      </c>
      <c r="H17" s="46" t="s">
        <v>15</v>
      </c>
      <c r="I17" s="47"/>
      <c r="J17" s="48"/>
      <c r="K17" s="10">
        <f>SUM(E5:E21)</f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" customHeight="1" x14ac:dyDescent="0.2">
      <c r="A18" s="1"/>
      <c r="B18" s="17"/>
      <c r="C18" s="17"/>
      <c r="D18" s="41"/>
      <c r="E18" s="18"/>
      <c r="F18" s="18"/>
      <c r="G18" s="25">
        <f t="shared" si="0"/>
        <v>0</v>
      </c>
      <c r="H18" s="1"/>
      <c r="I18" s="1"/>
      <c r="J18" s="1"/>
      <c r="K18" s="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5" customHeight="1" x14ac:dyDescent="0.2">
      <c r="A19" s="1"/>
      <c r="B19" s="17"/>
      <c r="C19" s="17"/>
      <c r="D19" s="41"/>
      <c r="E19" s="18"/>
      <c r="F19" s="18"/>
      <c r="G19" s="25">
        <f t="shared" si="0"/>
        <v>0</v>
      </c>
      <c r="H19" s="1"/>
      <c r="I19" s="1"/>
      <c r="J19" s="1"/>
      <c r="K19" s="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5" customHeight="1" x14ac:dyDescent="0.2">
      <c r="A20" s="1"/>
      <c r="B20" s="17"/>
      <c r="C20" s="17"/>
      <c r="D20" s="41"/>
      <c r="E20" s="18"/>
      <c r="F20" s="18"/>
      <c r="G20" s="25">
        <f t="shared" si="0"/>
        <v>0</v>
      </c>
      <c r="H20" s="1"/>
      <c r="I20" s="1"/>
      <c r="J20" s="1"/>
      <c r="K20" s="42" t="s">
        <v>29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" customHeight="1" x14ac:dyDescent="0.2">
      <c r="A21" s="1"/>
      <c r="B21" s="17"/>
      <c r="C21" s="17"/>
      <c r="D21" s="41"/>
      <c r="E21" s="18"/>
      <c r="F21" s="18"/>
      <c r="G21" s="25">
        <f t="shared" si="0"/>
        <v>0</v>
      </c>
      <c r="H21" s="1"/>
      <c r="I21" s="31"/>
      <c r="J21" s="1"/>
      <c r="K21" s="4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x14ac:dyDescent="0.2">
      <c r="A22" s="1"/>
      <c r="B22" s="17"/>
      <c r="C22" s="17"/>
      <c r="D22" s="41"/>
      <c r="E22" s="18"/>
      <c r="F22" s="18"/>
      <c r="G22" s="25">
        <f>F20*E20</f>
        <v>0</v>
      </c>
      <c r="H22" s="1"/>
      <c r="I22" s="31"/>
      <c r="J22" s="1"/>
      <c r="K22" s="4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.5" customHeight="1" x14ac:dyDescent="0.2">
      <c r="A23" s="1"/>
      <c r="B23" s="17"/>
      <c r="C23" s="17"/>
      <c r="D23" s="41"/>
      <c r="E23" s="18"/>
      <c r="F23" s="18"/>
      <c r="G23" s="25">
        <f>SUM(G5:G22)</f>
        <v>0</v>
      </c>
      <c r="H23" s="1"/>
      <c r="I23" s="31"/>
      <c r="J23" s="1"/>
      <c r="K23" s="4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33" customFormat="1" x14ac:dyDescent="0.2">
      <c r="B24" s="31"/>
      <c r="C24" s="31"/>
      <c r="D24" s="31"/>
      <c r="E24" s="31"/>
      <c r="F24" s="31"/>
      <c r="G24" s="31"/>
      <c r="H24" s="1"/>
      <c r="I24" s="1"/>
      <c r="J24" s="1"/>
      <c r="K24" s="24">
        <f>G23-I15</f>
        <v>0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3" customFormat="1" ht="13.75" customHeight="1" x14ac:dyDescent="0.2">
      <c r="A25" s="36"/>
      <c r="B25" s="40" t="s">
        <v>34</v>
      </c>
      <c r="C25" s="40"/>
      <c r="D25" s="31"/>
      <c r="E25" s="44" t="s">
        <v>35</v>
      </c>
      <c r="F25" s="45"/>
      <c r="G25" s="31"/>
      <c r="H25" s="31"/>
      <c r="I25" s="31"/>
      <c r="J25" s="31"/>
      <c r="K25" s="31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33" customFormat="1" ht="10.75" customHeight="1" x14ac:dyDescent="0.2">
      <c r="A26" s="3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34" customFormat="1" x14ac:dyDescent="0.2">
      <c r="A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3" customForma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32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32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32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32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</sheetData>
  <protectedRanges>
    <protectedRange sqref="B5:F23 E25" name="infos tentes"/>
    <protectedRange sqref="I16" name="effectif religieux"/>
    <protectedRange sqref="I12:I13" name="Effectif animateur"/>
    <protectedRange sqref="I9:I10" name="Effectif jeunes"/>
    <protectedRange sqref="I4:I5" name="nom numéro"/>
  </protectedRanges>
  <dataConsolidate/>
  <mergeCells count="6">
    <mergeCell ref="K20:K23"/>
    <mergeCell ref="E25:F25"/>
    <mergeCell ref="H17:J17"/>
    <mergeCell ref="I4:K4"/>
    <mergeCell ref="H8:I8"/>
    <mergeCell ref="H11:I11"/>
  </mergeCells>
  <conditionalFormatting sqref="K24">
    <cfRule type="cellIs" dxfId="11" priority="1" operator="between">
      <formula>-10</formula>
      <formula>10</formula>
    </cfRule>
    <cfRule type="cellIs" dxfId="10" priority="2" operator="lessThan">
      <formula>-10</formula>
    </cfRule>
    <cfRule type="cellIs" dxfId="9" priority="3" operator="greaterThan">
      <formula>10</formula>
    </cfRule>
  </conditionalFormatting>
  <dataValidations disablePrompts="1" count="1">
    <dataValidation type="list" allowBlank="1" showInputMessage="1" showErrorMessage="1" sqref="B5:B23" xr:uid="{CAE2CDF3-D0A9-4B81-A160-B8F0F289980D}">
      <formula1>AJR</formula1>
    </dataValidation>
  </dataValidations>
  <printOptions gridLines="1"/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8D8BA94-37C3-4C9C-899D-6712EC16ECD5}">
          <x14:formula1>
            <xm:f>Feuil2!$B$2:$B$8</xm:f>
          </x14:formula1>
          <xm:sqref>C5:C23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7828-E0C4-41B2-94EE-2DEDE843B950}">
  <dimension ref="A1:G31"/>
  <sheetViews>
    <sheetView workbookViewId="0">
      <selection activeCell="C5" sqref="C5"/>
    </sheetView>
  </sheetViews>
  <sheetFormatPr baseColWidth="10" defaultRowHeight="15" x14ac:dyDescent="0.2"/>
  <cols>
    <col min="1" max="1" width="13.5" customWidth="1"/>
    <col min="2" max="2" width="13.1640625" customWidth="1"/>
    <col min="5" max="5" width="11.6640625" customWidth="1"/>
    <col min="6" max="6" width="12" customWidth="1"/>
    <col min="7" max="7" width="13" customWidth="1"/>
  </cols>
  <sheetData>
    <row r="1" spans="1:7" x14ac:dyDescent="0.2">
      <c r="A1" t="s">
        <v>12</v>
      </c>
      <c r="B1" t="s">
        <v>12</v>
      </c>
      <c r="C1" t="s">
        <v>11</v>
      </c>
    </row>
    <row r="2" spans="1:7" x14ac:dyDescent="0.2">
      <c r="A2" t="s">
        <v>11</v>
      </c>
      <c r="B2" t="s">
        <v>13</v>
      </c>
    </row>
    <row r="3" spans="1:7" x14ac:dyDescent="0.2">
      <c r="B3" t="s">
        <v>3</v>
      </c>
    </row>
    <row r="4" spans="1:7" x14ac:dyDescent="0.2">
      <c r="B4" t="s">
        <v>5</v>
      </c>
    </row>
    <row r="5" spans="1:7" x14ac:dyDescent="0.2">
      <c r="B5" t="s">
        <v>6</v>
      </c>
    </row>
    <row r="10" spans="1:7" x14ac:dyDescent="0.2">
      <c r="A10" t="s">
        <v>18</v>
      </c>
      <c r="B10" t="s">
        <v>19</v>
      </c>
      <c r="C10" t="s">
        <v>20</v>
      </c>
      <c r="D10" t="s">
        <v>24</v>
      </c>
      <c r="E10" t="s">
        <v>21</v>
      </c>
      <c r="F10" t="s">
        <v>22</v>
      </c>
      <c r="G10" t="s">
        <v>23</v>
      </c>
    </row>
    <row r="11" spans="1:7" x14ac:dyDescent="0.2">
      <c r="A11">
        <f>IF('A REMPLIR'!C5="Hommes",'A REMPLIR'!G5,0)</f>
        <v>0</v>
      </c>
      <c r="B11">
        <f>IF('A REMPLIR'!C5="Femmes",'A REMPLIR'!G5,0)</f>
        <v>0</v>
      </c>
      <c r="C11">
        <f>IF('A REMPLIR'!C5="Garçons",'A REMPLIR'!G5,0)</f>
        <v>0</v>
      </c>
      <c r="D11">
        <f>IF('A REMPLIR'!C5="Filles",'A REMPLIR'!G5,0)</f>
        <v>0</v>
      </c>
      <c r="E11">
        <f>IF('A REMPLIR'!C5="Soeur",'A REMPLIR'!G5,0)</f>
        <v>0</v>
      </c>
      <c r="F11">
        <f>IF('A REMPLIR'!C5="Père",'A REMPLIR'!G5,0)</f>
        <v>0</v>
      </c>
      <c r="G11">
        <f>IF('A REMPLIR'!C5="Frère",'A REMPLIR'!G5,0)</f>
        <v>0</v>
      </c>
    </row>
    <row r="12" spans="1:7" x14ac:dyDescent="0.2">
      <c r="A12">
        <f>IF('A REMPLIR'!C6="Hommes",'A REMPLIR'!G6,0)</f>
        <v>0</v>
      </c>
      <c r="B12">
        <f>IF('A REMPLIR'!C6="Femmes",'A REMPLIR'!G6,0)</f>
        <v>0</v>
      </c>
      <c r="C12">
        <f>IF('A REMPLIR'!C6="Garçons",'A REMPLIR'!G6,0)</f>
        <v>0</v>
      </c>
      <c r="D12">
        <f>IF('A REMPLIR'!C6="Filles",'A REMPLIR'!G6,0)</f>
        <v>0</v>
      </c>
      <c r="E12">
        <f>IF('A REMPLIR'!C6="Soeur",'A REMPLIR'!G6,0)</f>
        <v>0</v>
      </c>
      <c r="F12">
        <f>IF('A REMPLIR'!C6="Père",'A REMPLIR'!G6,0)</f>
        <v>0</v>
      </c>
      <c r="G12">
        <f>IF('A REMPLIR'!C6="Frère",'A REMPLIR'!G6,0)</f>
        <v>0</v>
      </c>
    </row>
    <row r="13" spans="1:7" x14ac:dyDescent="0.2">
      <c r="A13">
        <f>IF('A REMPLIR'!C7="Hommes",'A REMPLIR'!G7,0)</f>
        <v>0</v>
      </c>
      <c r="B13">
        <f>IF('A REMPLIR'!C7="Femmes",'A REMPLIR'!G7,0)</f>
        <v>0</v>
      </c>
      <c r="C13">
        <f>IF('A REMPLIR'!C7="Garçons",'A REMPLIR'!G7,0)</f>
        <v>0</v>
      </c>
      <c r="D13">
        <f>IF('A REMPLIR'!C7="Filles",'A REMPLIR'!G7,0)</f>
        <v>0</v>
      </c>
      <c r="E13">
        <f>IF('A REMPLIR'!C7="Soeur",'A REMPLIR'!G7,0)</f>
        <v>0</v>
      </c>
      <c r="F13">
        <f>IF('A REMPLIR'!C7="Père",'A REMPLIR'!G7,0)</f>
        <v>0</v>
      </c>
      <c r="G13">
        <f>IF('A REMPLIR'!C7="Frère",'A REMPLIR'!G7,0)</f>
        <v>0</v>
      </c>
    </row>
    <row r="14" spans="1:7" x14ac:dyDescent="0.2">
      <c r="A14">
        <f>IF('A REMPLIR'!C8="Hommes",'A REMPLIR'!G8,0)</f>
        <v>0</v>
      </c>
      <c r="B14">
        <f>IF('A REMPLIR'!C8="Femmes",'A REMPLIR'!G8,0)</f>
        <v>0</v>
      </c>
      <c r="C14">
        <f>IF('A REMPLIR'!C8="Garçons",'A REMPLIR'!G8,0)</f>
        <v>0</v>
      </c>
      <c r="D14">
        <f>IF('A REMPLIR'!C8="Filles",'A REMPLIR'!G8,0)</f>
        <v>0</v>
      </c>
      <c r="E14">
        <f>IF('A REMPLIR'!C8="Soeur",'A REMPLIR'!G8,0)</f>
        <v>0</v>
      </c>
      <c r="F14">
        <f>IF('A REMPLIR'!C8="Père",'A REMPLIR'!G8,0)</f>
        <v>0</v>
      </c>
      <c r="G14">
        <f>IF('A REMPLIR'!C8="Frère",'A REMPLIR'!G8,0)</f>
        <v>0</v>
      </c>
    </row>
    <row r="15" spans="1:7" x14ac:dyDescent="0.2">
      <c r="A15">
        <f>IF('A REMPLIR'!C9="Hommes",'A REMPLIR'!G9,0)</f>
        <v>0</v>
      </c>
      <c r="B15">
        <f>IF('A REMPLIR'!C9="Femmes",'A REMPLIR'!G9,0)</f>
        <v>0</v>
      </c>
      <c r="C15">
        <f>IF('A REMPLIR'!C9="Garçons",'A REMPLIR'!G9,0)</f>
        <v>0</v>
      </c>
      <c r="D15">
        <f>IF('A REMPLIR'!C9="Filles",'A REMPLIR'!G9,0)</f>
        <v>0</v>
      </c>
      <c r="E15">
        <f>IF('A REMPLIR'!C9="Soeur",'A REMPLIR'!G9,0)</f>
        <v>0</v>
      </c>
      <c r="F15">
        <f>IF('A REMPLIR'!C9="Père",'A REMPLIR'!G9,0)</f>
        <v>0</v>
      </c>
      <c r="G15">
        <f>IF('A REMPLIR'!C9="Frère",'A REMPLIR'!G9,0)</f>
        <v>0</v>
      </c>
    </row>
    <row r="16" spans="1:7" x14ac:dyDescent="0.2">
      <c r="A16">
        <f>IF('A REMPLIR'!C10="Hommes",'A REMPLIR'!G10,0)</f>
        <v>0</v>
      </c>
      <c r="B16">
        <f>IF('A REMPLIR'!C10="Femmes",'A REMPLIR'!G10,0)</f>
        <v>0</v>
      </c>
      <c r="C16">
        <f>IF('A REMPLIR'!C10="Garçons",'A REMPLIR'!G10,0)</f>
        <v>0</v>
      </c>
      <c r="D16">
        <f>IF('A REMPLIR'!C10="Filles",'A REMPLIR'!G10,0)</f>
        <v>0</v>
      </c>
      <c r="E16">
        <f>IF('A REMPLIR'!C10="Soeur",'A REMPLIR'!G10,0)</f>
        <v>0</v>
      </c>
      <c r="F16">
        <f>IF('A REMPLIR'!C10="Père",'A REMPLIR'!G10,0)</f>
        <v>0</v>
      </c>
      <c r="G16">
        <f>IF('A REMPLIR'!C10="Frère",'A REMPLIR'!G10,0)</f>
        <v>0</v>
      </c>
    </row>
    <row r="17" spans="1:7" x14ac:dyDescent="0.2">
      <c r="A17">
        <f>IF('A REMPLIR'!C11="Hommes",'A REMPLIR'!G11,0)</f>
        <v>0</v>
      </c>
      <c r="B17">
        <f>IF('A REMPLIR'!C11="Femmes",'A REMPLIR'!G11,0)</f>
        <v>0</v>
      </c>
      <c r="C17">
        <f>IF('A REMPLIR'!C11="Garçons",'A REMPLIR'!G11,0)</f>
        <v>0</v>
      </c>
      <c r="D17">
        <f>IF('A REMPLIR'!C11="Filles",'A REMPLIR'!G11,0)</f>
        <v>0</v>
      </c>
      <c r="E17">
        <f>IF('A REMPLIR'!C11="Soeur",'A REMPLIR'!G11,0)</f>
        <v>0</v>
      </c>
      <c r="F17">
        <f>IF('A REMPLIR'!C11="Père",'A REMPLIR'!G11,0)</f>
        <v>0</v>
      </c>
      <c r="G17">
        <f>IF('A REMPLIR'!C11="Frère",'A REMPLIR'!G11,0)</f>
        <v>0</v>
      </c>
    </row>
    <row r="18" spans="1:7" x14ac:dyDescent="0.2">
      <c r="A18">
        <f>IF('A REMPLIR'!C12="Hommes",'A REMPLIR'!G12,0)</f>
        <v>0</v>
      </c>
      <c r="B18">
        <f>IF('A REMPLIR'!C12="Femmes",'A REMPLIR'!G12,0)</f>
        <v>0</v>
      </c>
      <c r="C18">
        <f>IF('A REMPLIR'!C12="Garçons",'A REMPLIR'!G12,0)</f>
        <v>0</v>
      </c>
      <c r="D18">
        <f>IF('A REMPLIR'!C12="Filles",'A REMPLIR'!G12,0)</f>
        <v>0</v>
      </c>
      <c r="E18">
        <f>IF('A REMPLIR'!C12="Soeur",'A REMPLIR'!G12,0)</f>
        <v>0</v>
      </c>
      <c r="F18">
        <f>IF('A REMPLIR'!C12="Père",'A REMPLIR'!G12,0)</f>
        <v>0</v>
      </c>
      <c r="G18">
        <f>IF('A REMPLIR'!C12="Frère",'A REMPLIR'!G12,0)</f>
        <v>0</v>
      </c>
    </row>
    <row r="19" spans="1:7" x14ac:dyDescent="0.2">
      <c r="A19">
        <f>IF('A REMPLIR'!C13="Hommes",'A REMPLIR'!G13,0)</f>
        <v>0</v>
      </c>
      <c r="B19">
        <f>IF('A REMPLIR'!C13="Femmes",'A REMPLIR'!G13,0)</f>
        <v>0</v>
      </c>
      <c r="C19">
        <f>IF('A REMPLIR'!C13="Garçons",'A REMPLIR'!G13,0)</f>
        <v>0</v>
      </c>
      <c r="D19">
        <f>IF('A REMPLIR'!C13="Filles",'A REMPLIR'!G13,0)</f>
        <v>0</v>
      </c>
      <c r="E19">
        <f>IF('A REMPLIR'!C13="Soeur",'A REMPLIR'!G13,0)</f>
        <v>0</v>
      </c>
      <c r="F19">
        <f>IF('A REMPLIR'!C13="Père",'A REMPLIR'!G13,0)</f>
        <v>0</v>
      </c>
      <c r="G19">
        <f>IF('A REMPLIR'!C13="Frère",'A REMPLIR'!G13,0)</f>
        <v>0</v>
      </c>
    </row>
    <row r="20" spans="1:7" x14ac:dyDescent="0.2">
      <c r="A20">
        <f>IF('A REMPLIR'!C14="Hommes",'A REMPLIR'!G14,0)</f>
        <v>0</v>
      </c>
      <c r="B20">
        <f>IF('A REMPLIR'!C14="Femmes",'A REMPLIR'!G14,0)</f>
        <v>0</v>
      </c>
      <c r="C20">
        <f>IF('A REMPLIR'!C14="Garçons",'A REMPLIR'!G14,0)</f>
        <v>0</v>
      </c>
      <c r="D20">
        <f>IF('A REMPLIR'!C14="Filles",'A REMPLIR'!G14,0)</f>
        <v>0</v>
      </c>
      <c r="E20">
        <f>IF('A REMPLIR'!C14="Soeur",'A REMPLIR'!G14,0)</f>
        <v>0</v>
      </c>
      <c r="F20">
        <f>IF('A REMPLIR'!C14="Père",'A REMPLIR'!G14,0)</f>
        <v>0</v>
      </c>
      <c r="G20">
        <f>IF('A REMPLIR'!C14="Frère",'A REMPLIR'!G14,0)</f>
        <v>0</v>
      </c>
    </row>
    <row r="21" spans="1:7" x14ac:dyDescent="0.2">
      <c r="A21">
        <f>IF('A REMPLIR'!C15="Hommes",'A REMPLIR'!G15,0)</f>
        <v>0</v>
      </c>
      <c r="B21">
        <f>IF('A REMPLIR'!C15="Femmes",'A REMPLIR'!G15,0)</f>
        <v>0</v>
      </c>
      <c r="C21">
        <f>IF('A REMPLIR'!C15="Garçons",'A REMPLIR'!G15,0)</f>
        <v>0</v>
      </c>
      <c r="D21">
        <f>IF('A REMPLIR'!C15="Filles",'A REMPLIR'!G15,0)</f>
        <v>0</v>
      </c>
      <c r="E21">
        <f>IF('A REMPLIR'!C15="Soeur",'A REMPLIR'!G15,0)</f>
        <v>0</v>
      </c>
      <c r="F21">
        <f>IF('A REMPLIR'!C15="Père",'A REMPLIR'!G15,0)</f>
        <v>0</v>
      </c>
      <c r="G21">
        <f>IF('A REMPLIR'!C15="Frère",'A REMPLIR'!G15,0)</f>
        <v>0</v>
      </c>
    </row>
    <row r="22" spans="1:7" x14ac:dyDescent="0.2">
      <c r="A22">
        <f>IF('A REMPLIR'!C16="Hommes",'A REMPLIR'!G16,0)</f>
        <v>0</v>
      </c>
      <c r="B22">
        <f>IF('A REMPLIR'!C16="Femmes",'A REMPLIR'!G16,0)</f>
        <v>0</v>
      </c>
      <c r="C22">
        <f>IF('A REMPLIR'!C16="Garçons",'A REMPLIR'!G16,0)</f>
        <v>0</v>
      </c>
      <c r="D22">
        <f>IF('A REMPLIR'!C16="Filles",'A REMPLIR'!G16,0)</f>
        <v>0</v>
      </c>
      <c r="E22">
        <f>IF('A REMPLIR'!C16="Soeur",'A REMPLIR'!G16,0)</f>
        <v>0</v>
      </c>
      <c r="F22">
        <f>IF('A REMPLIR'!C16="Père",'A REMPLIR'!G16,0)</f>
        <v>0</v>
      </c>
      <c r="G22">
        <f>IF('A REMPLIR'!C16="Frère",'A REMPLIR'!G16,0)</f>
        <v>0</v>
      </c>
    </row>
    <row r="23" spans="1:7" x14ac:dyDescent="0.2">
      <c r="A23">
        <f>IF('A REMPLIR'!C17="Hommes",'A REMPLIR'!G17,0)</f>
        <v>0</v>
      </c>
      <c r="B23">
        <f>IF('A REMPLIR'!C17="Femmes",'A REMPLIR'!G17,0)</f>
        <v>0</v>
      </c>
      <c r="C23">
        <f>IF('A REMPLIR'!C17="Garçons",'A REMPLIR'!G17,0)</f>
        <v>0</v>
      </c>
      <c r="D23">
        <f>IF('A REMPLIR'!C17="Filles",'A REMPLIR'!G17,0)</f>
        <v>0</v>
      </c>
      <c r="E23">
        <f>IF('A REMPLIR'!C17="Soeur",'A REMPLIR'!G17,0)</f>
        <v>0</v>
      </c>
      <c r="F23">
        <f>IF('A REMPLIR'!C17="Père",'A REMPLIR'!G17,0)</f>
        <v>0</v>
      </c>
      <c r="G23">
        <f>IF('A REMPLIR'!C17="Frère",'A REMPLIR'!G17,0)</f>
        <v>0</v>
      </c>
    </row>
    <row r="24" spans="1:7" x14ac:dyDescent="0.2">
      <c r="A24">
        <f>IF('A REMPLIR'!C18="Hommes",'A REMPLIR'!G18,0)</f>
        <v>0</v>
      </c>
      <c r="B24">
        <f>IF('A REMPLIR'!C18="Femmes",'A REMPLIR'!G18,0)</f>
        <v>0</v>
      </c>
      <c r="C24">
        <f>IF('A REMPLIR'!C18="Garçons",'A REMPLIR'!G18,0)</f>
        <v>0</v>
      </c>
      <c r="D24">
        <f>IF('A REMPLIR'!C18="Filles",'A REMPLIR'!G18,0)</f>
        <v>0</v>
      </c>
      <c r="E24">
        <f>IF('A REMPLIR'!C18="Soeur",'A REMPLIR'!G18,0)</f>
        <v>0</v>
      </c>
      <c r="F24">
        <f>IF('A REMPLIR'!C18="Père",'A REMPLIR'!G18,0)</f>
        <v>0</v>
      </c>
      <c r="G24">
        <f>IF('A REMPLIR'!C18="Frère",'A REMPLIR'!G18,0)</f>
        <v>0</v>
      </c>
    </row>
    <row r="25" spans="1:7" x14ac:dyDescent="0.2">
      <c r="A25">
        <f>IF('A REMPLIR'!C19="Hommes",'A REMPLIR'!G19,0)</f>
        <v>0</v>
      </c>
      <c r="B25">
        <f>IF('A REMPLIR'!C19="Femmes",'A REMPLIR'!G19,0)</f>
        <v>0</v>
      </c>
      <c r="C25">
        <f>IF('A REMPLIR'!C19="Garçons",'A REMPLIR'!G19,0)</f>
        <v>0</v>
      </c>
      <c r="D25">
        <f>IF('A REMPLIR'!C19="Filles",'A REMPLIR'!G19,0)</f>
        <v>0</v>
      </c>
      <c r="E25">
        <f>IF('A REMPLIR'!C19="Soeur",'A REMPLIR'!G19,0)</f>
        <v>0</v>
      </c>
      <c r="F25">
        <f>IF('A REMPLIR'!C19="Père",'A REMPLIR'!G19,0)</f>
        <v>0</v>
      </c>
      <c r="G25">
        <f>IF('A REMPLIR'!C19="Frère",'A REMPLIR'!G19,0)</f>
        <v>0</v>
      </c>
    </row>
    <row r="26" spans="1:7" x14ac:dyDescent="0.2">
      <c r="A26">
        <f>IF('A REMPLIR'!C20="Hommes",'A REMPLIR'!G20,0)</f>
        <v>0</v>
      </c>
      <c r="B26">
        <f>IF('A REMPLIR'!C20="Femmes",'A REMPLIR'!G20,0)</f>
        <v>0</v>
      </c>
      <c r="C26">
        <f>IF('A REMPLIR'!C20="Garçons",'A REMPLIR'!G20,0)</f>
        <v>0</v>
      </c>
      <c r="D26">
        <f>IF('A REMPLIR'!C20="Filles",'A REMPLIR'!G20,0)</f>
        <v>0</v>
      </c>
      <c r="E26">
        <f>IF('A REMPLIR'!C20="Soeur",'A REMPLIR'!G20,0)</f>
        <v>0</v>
      </c>
      <c r="F26">
        <f>IF('A REMPLIR'!C20="Père",'A REMPLIR'!G20,0)</f>
        <v>0</v>
      </c>
      <c r="G26">
        <f>IF('A REMPLIR'!C20="Frère",'A REMPLIR'!G20,0)</f>
        <v>0</v>
      </c>
    </row>
    <row r="27" spans="1:7" x14ac:dyDescent="0.2">
      <c r="A27">
        <f>IF('A REMPLIR'!C21="Hommes",'A REMPLIR'!G21,0)</f>
        <v>0</v>
      </c>
      <c r="B27">
        <f>IF('A REMPLIR'!C21="Femmes",'A REMPLIR'!G21,0)</f>
        <v>0</v>
      </c>
      <c r="C27">
        <f>IF('A REMPLIR'!C21="Garçons",'A REMPLIR'!G21,0)</f>
        <v>0</v>
      </c>
      <c r="D27">
        <f>IF('A REMPLIR'!C21="Filles",'A REMPLIR'!G21,0)</f>
        <v>0</v>
      </c>
      <c r="E27">
        <f>IF('A REMPLIR'!C21="Soeur",'A REMPLIR'!G21,0)</f>
        <v>0</v>
      </c>
      <c r="F27">
        <f>IF('A REMPLIR'!C21="Père",'A REMPLIR'!G21,0)</f>
        <v>0</v>
      </c>
      <c r="G27">
        <f>IF('A REMPLIR'!C21="Frère",'A REMPLIR'!G21,0)</f>
        <v>0</v>
      </c>
    </row>
    <row r="28" spans="1:7" x14ac:dyDescent="0.2">
      <c r="A28">
        <f>IF('A REMPLIR'!C22="Hommes",'A REMPLIR'!G22,0)</f>
        <v>0</v>
      </c>
      <c r="B28">
        <f>IF('A REMPLIR'!C22="Femmes",'A REMPLIR'!G22,0)</f>
        <v>0</v>
      </c>
      <c r="C28">
        <f>IF('A REMPLIR'!C22="Garçons",'A REMPLIR'!G22,0)</f>
        <v>0</v>
      </c>
      <c r="D28">
        <f>IF('A REMPLIR'!C22="Filles",'A REMPLIR'!G22,0)</f>
        <v>0</v>
      </c>
      <c r="E28">
        <f>IF('A REMPLIR'!C22="Soeur",'A REMPLIR'!G22,0)</f>
        <v>0</v>
      </c>
      <c r="F28">
        <f>IF('A REMPLIR'!C22="Père",'A REMPLIR'!G22,0)</f>
        <v>0</v>
      </c>
      <c r="G28">
        <f>IF('A REMPLIR'!C22="Frère",'A REMPLIR'!G22,0)</f>
        <v>0</v>
      </c>
    </row>
    <row r="29" spans="1:7" x14ac:dyDescent="0.2">
      <c r="A29">
        <f>SUBTOTAL(109,Tableau1[Animateur H])</f>
        <v>0</v>
      </c>
      <c r="B29">
        <f>SUBTOTAL(109,Tableau1[Animateur F])</f>
        <v>0</v>
      </c>
      <c r="C29">
        <f>SUBTOTAL(109,Tableau1[Jeunes G])</f>
        <v>0</v>
      </c>
      <c r="D29">
        <f>SUBTOTAL(109,Tableau1[Jeunes F])</f>
        <v>0</v>
      </c>
      <c r="E29">
        <f>SUBTOTAL(109,Tableau1[Religieux F])</f>
        <v>0</v>
      </c>
      <c r="F29">
        <f>SUBTOTAL(109,Tableau1[Religieux H])</f>
        <v>0</v>
      </c>
      <c r="G29">
        <f>SUBTOTAL(109,Tableau1[Religieux H2])</f>
        <v>0</v>
      </c>
    </row>
    <row r="31" spans="1:7" x14ac:dyDescent="0.2">
      <c r="D31" t="s">
        <v>25</v>
      </c>
      <c r="E31">
        <f>+Tableau1[[#Totals],[Religieux H]]+Tableau1[[#Totals],[Religieux H2]]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813A-457F-423A-A4E4-8C514F067856}">
  <dimension ref="A4:I45"/>
  <sheetViews>
    <sheetView workbookViewId="0">
      <selection activeCell="D14" sqref="D14"/>
    </sheetView>
  </sheetViews>
  <sheetFormatPr baseColWidth="10" defaultRowHeight="15" x14ac:dyDescent="0.2"/>
  <cols>
    <col min="5" max="5" width="25.33203125" bestFit="1" customWidth="1"/>
  </cols>
  <sheetData>
    <row r="4" spans="2:5" ht="45" x14ac:dyDescent="0.2">
      <c r="B4" s="3" t="s">
        <v>17</v>
      </c>
      <c r="C4" s="8">
        <f>+'A REMPLIR'!I4</f>
        <v>0</v>
      </c>
      <c r="D4" s="11"/>
      <c r="E4" s="14" t="s">
        <v>27</v>
      </c>
    </row>
    <row r="5" spans="2:5" ht="45" x14ac:dyDescent="0.2">
      <c r="B5" s="3" t="s">
        <v>16</v>
      </c>
      <c r="C5" s="4">
        <f>+'A REMPLIR'!I5</f>
        <v>0</v>
      </c>
      <c r="D5" s="11"/>
      <c r="E5" s="14">
        <f>'A REMPLIR'!K24</f>
        <v>0</v>
      </c>
    </row>
    <row r="6" spans="2:5" x14ac:dyDescent="0.2">
      <c r="D6" s="13"/>
      <c r="E6" s="14"/>
    </row>
    <row r="7" spans="2:5" ht="30" x14ac:dyDescent="0.2">
      <c r="B7" s="5" t="s">
        <v>0</v>
      </c>
      <c r="C7" s="9" t="e">
        <f>SUM(C9+C10+C12+C13+C15+C16)</f>
        <v>#REF!</v>
      </c>
      <c r="D7" s="11"/>
      <c r="E7" s="14"/>
    </row>
    <row r="8" spans="2:5" x14ac:dyDescent="0.2">
      <c r="B8" s="50" t="s">
        <v>1</v>
      </c>
      <c r="C8" s="51"/>
      <c r="D8" s="11"/>
      <c r="E8" s="14" t="s">
        <v>26</v>
      </c>
    </row>
    <row r="9" spans="2:5" x14ac:dyDescent="0.2">
      <c r="B9" s="6" t="s">
        <v>2</v>
      </c>
      <c r="C9" s="4">
        <f>'A REMPLIR'!I9</f>
        <v>0</v>
      </c>
      <c r="D9" s="11"/>
      <c r="E9" s="14">
        <f>(Tableau1[[#Totals],[Jeunes G]]-C9)</f>
        <v>0</v>
      </c>
    </row>
    <row r="10" spans="2:5" x14ac:dyDescent="0.2">
      <c r="B10" s="6" t="s">
        <v>3</v>
      </c>
      <c r="C10" s="4">
        <f>'A REMPLIR'!I10</f>
        <v>0</v>
      </c>
      <c r="D10" s="11"/>
      <c r="E10" s="14">
        <f>(Tableau1[[#Totals],[Jeunes F]]-C10)</f>
        <v>0</v>
      </c>
    </row>
    <row r="11" spans="2:5" x14ac:dyDescent="0.2">
      <c r="B11" s="50" t="s">
        <v>4</v>
      </c>
      <c r="C11" s="51"/>
      <c r="D11" s="11"/>
      <c r="E11" s="14"/>
    </row>
    <row r="12" spans="2:5" x14ac:dyDescent="0.2">
      <c r="B12" s="6" t="s">
        <v>5</v>
      </c>
      <c r="C12" s="4">
        <f>'A REMPLIR'!I12</f>
        <v>0</v>
      </c>
      <c r="D12" s="11"/>
      <c r="E12" s="14">
        <f>(Tableau1[[#Totals],[Animateur H]]-C12)</f>
        <v>0</v>
      </c>
    </row>
    <row r="13" spans="2:5" x14ac:dyDescent="0.2">
      <c r="B13" s="6" t="s">
        <v>6</v>
      </c>
      <c r="C13" s="4">
        <f>'A REMPLIR'!I13</f>
        <v>0</v>
      </c>
      <c r="D13" s="11"/>
      <c r="E13" s="14">
        <f>(Tableau1[[#Totals],[Animateur F]]-C13)</f>
        <v>0</v>
      </c>
    </row>
    <row r="14" spans="2:5" x14ac:dyDescent="0.2">
      <c r="B14" s="50" t="s">
        <v>7</v>
      </c>
      <c r="C14" s="51"/>
      <c r="D14" s="11"/>
      <c r="E14" s="14"/>
    </row>
    <row r="15" spans="2:5" x14ac:dyDescent="0.2">
      <c r="B15" s="4" t="s">
        <v>8</v>
      </c>
      <c r="C15" s="4" t="e">
        <f>'A REMPLIR'!#REF!</f>
        <v>#REF!</v>
      </c>
      <c r="D15" s="11"/>
      <c r="E15" s="14">
        <f>+'A REMPLIR'!K15</f>
        <v>0</v>
      </c>
    </row>
    <row r="16" spans="2:5" x14ac:dyDescent="0.2">
      <c r="B16" s="4" t="s">
        <v>9</v>
      </c>
      <c r="C16" s="4">
        <f>'A REMPLIR'!I16</f>
        <v>0</v>
      </c>
      <c r="D16" s="11"/>
      <c r="E16" s="14">
        <f>(Tableau1[[#Totals],[Religieux F]]-C16)</f>
        <v>0</v>
      </c>
    </row>
    <row r="19" spans="1:9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2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2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2">
      <c r="A45" s="12"/>
      <c r="B45" s="12"/>
      <c r="C45" s="12"/>
      <c r="D45" s="12"/>
      <c r="E45" s="12"/>
      <c r="F45" s="12"/>
      <c r="G45" s="12"/>
      <c r="H45" s="12"/>
      <c r="I45" s="12"/>
    </row>
  </sheetData>
  <protectedRanges>
    <protectedRange sqref="C7" name="garcon"/>
  </protectedRanges>
  <mergeCells count="3">
    <mergeCell ref="B8:C8"/>
    <mergeCell ref="B11:C11"/>
    <mergeCell ref="B14:C14"/>
  </mergeCells>
  <conditionalFormatting sqref="E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5">
    <cfRule type="cellIs" dxfId="3" priority="2" operator="between">
      <formula>-10</formula>
      <formula>10</formula>
    </cfRule>
    <cfRule type="cellIs" dxfId="2" priority="3" operator="lessThan">
      <formula>-10</formula>
    </cfRule>
    <cfRule type="cellIs" dxfId="1" priority="4" operator="greaterThan">
      <formula>10</formula>
    </cfRule>
  </conditionalFormatting>
  <conditionalFormatting sqref="E9:E1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A REMPLIR</vt:lpstr>
      <vt:lpstr>Feuil2</vt:lpstr>
      <vt:lpstr>RECAP MAIRE</vt:lpstr>
      <vt:lpstr>AJR</vt:lpstr>
      <vt:lpstr>Animateurs</vt:lpstr>
      <vt:lpstr>jeunes</vt:lpstr>
      <vt:lpstr>religieux</vt:lpstr>
      <vt:lpstr>SEXE</vt:lpstr>
      <vt:lpstr>typeJAR</vt:lpstr>
    </vt:vector>
  </TitlesOfParts>
  <Company>LADAPT CHATILLON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VERNEREY Paul</dc:creator>
  <cp:lastModifiedBy>Olivier</cp:lastModifiedBy>
  <cp:lastPrinted>2022-03-25T13:30:55Z</cp:lastPrinted>
  <dcterms:created xsi:type="dcterms:W3CDTF">2022-02-12T17:52:01Z</dcterms:created>
  <dcterms:modified xsi:type="dcterms:W3CDTF">2022-03-31T16:53:40Z</dcterms:modified>
</cp:coreProperties>
</file>